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bis.bashtel.ru\deps\OUZ\01. ОУЗ\2016\Запрос Котировок\11 Ноябрь\Шины\Закупочная Шины\"/>
    </mc:Choice>
  </mc:AlternateContent>
  <bookViews>
    <workbookView xWindow="0" yWindow="0" windowWidth="21600" windowHeight="11025" tabRatio="637"/>
  </bookViews>
  <sheets>
    <sheet name="2016" sheetId="1" r:id="rId1"/>
    <sheet name="XLR_NoRangeSheet" sheetId="2" state="veryHidden" r:id="rId2"/>
  </sheets>
  <definedNames>
    <definedName name="Query1">'2016'!$A$11:$R$37</definedName>
    <definedName name="Query2_ADRES" hidden="1">XLR_NoRangeSheet!$C$6</definedName>
    <definedName name="Query2_EMAIL" hidden="1">XLR_NoRangeSheet!$H$6</definedName>
    <definedName name="Query2_KURATOR" hidden="1">XLR_NoRangeSheet!$F$6</definedName>
    <definedName name="Query2_NAME_LOTA" hidden="1">XLR_NoRangeSheet!$E$6</definedName>
    <definedName name="Query2_NLOTA" hidden="1">XLR_NoRangeSheet!$B$6</definedName>
    <definedName name="Query2_NOTE" hidden="1">XLR_NoRangeSheet!$J$6</definedName>
    <definedName name="Query2_NPO" hidden="1">XLR_NoRangeSheet!$I$6</definedName>
    <definedName name="Query2_SROK" hidden="1">XLR_NoRangeSheet!$K$6</definedName>
    <definedName name="Query2_TEL" hidden="1">XLR_NoRangeSheet!$G$6</definedName>
    <definedName name="Query2_USERE" hidden="1">XLR_NoRangeSheet!$N$6</definedName>
    <definedName name="Query2_USERN" hidden="1">XLR_NoRangeSheet!$L$6</definedName>
    <definedName name="Query2_USERT" hidden="1">XLR_NoRangeSheet!$M$6</definedName>
    <definedName name="Query2_VCODE" hidden="1">XLR_NoRangeSheet!$D$6</definedName>
    <definedName name="Query3">'2016'!#REF!</definedName>
    <definedName name="XLR_ERRNAMESTR" hidden="1">XLR_NoRangeSheet!$B$5</definedName>
    <definedName name="XLR_VERSION" hidden="1">XLR_NoRangeSheet!$A$5</definedName>
  </definedNames>
  <calcPr calcId="152511" refMode="R1C1"/>
</workbook>
</file>

<file path=xl/calcChain.xml><?xml version="1.0" encoding="utf-8"?>
<calcChain xmlns="http://schemas.openxmlformats.org/spreadsheetml/2006/main">
  <c r="O12" i="1" l="1"/>
  <c r="O13" i="1"/>
  <c r="O14" i="1"/>
  <c r="O15" i="1"/>
  <c r="O16" i="1"/>
  <c r="O17" i="1"/>
  <c r="O18" i="1"/>
  <c r="O19" i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O34" i="1"/>
  <c r="O35" i="1"/>
  <c r="O36" i="1"/>
  <c r="N20" i="1"/>
  <c r="O20" i="1" s="1"/>
  <c r="O11" i="1" l="1"/>
  <c r="B12" i="1"/>
  <c r="B13" i="1" s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B33" i="1" s="1"/>
  <c r="B34" i="1" s="1"/>
  <c r="B35" i="1" s="1"/>
  <c r="B36" i="1" s="1"/>
  <c r="Q37" i="1" l="1"/>
  <c r="B5" i="2"/>
</calcChain>
</file>

<file path=xl/sharedStrings.xml><?xml version="1.0" encoding="utf-8"?>
<sst xmlns="http://schemas.openxmlformats.org/spreadsheetml/2006/main" count="127" uniqueCount="78">
  <si>
    <t>№ п.п.</t>
  </si>
  <si>
    <t>Описание</t>
  </si>
  <si>
    <t>Адрес поставки</t>
  </si>
  <si>
    <t>ЛОТ №</t>
  </si>
  <si>
    <t>Объем может быть изменен на 30% без изменения стоимости единицы</t>
  </si>
  <si>
    <t>Требуемые сроки поставки:</t>
  </si>
  <si>
    <t>Транспортировка товара:</t>
  </si>
  <si>
    <t>Инициатор закупки:</t>
  </si>
  <si>
    <t>Контактное лицо по тех. Вопросам</t>
  </si>
  <si>
    <t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 за счет Поставщика.</t>
  </si>
  <si>
    <t>СПЕЦИФИКАЦИЯ</t>
  </si>
  <si>
    <t>Eд.изм</t>
  </si>
  <si>
    <t>Количество</t>
  </si>
  <si>
    <t>1 кв.</t>
  </si>
  <si>
    <t>2 кв.</t>
  </si>
  <si>
    <t>3 кв.</t>
  </si>
  <si>
    <t>4 кв.</t>
  </si>
  <si>
    <t>Итого</t>
  </si>
  <si>
    <t>Наименование товара</t>
  </si>
  <si>
    <t>Гарантийные обязательства</t>
  </si>
  <si>
    <t>Ном. Номер</t>
  </si>
  <si>
    <t xml:space="preserve">Наименование товара поставщика1 </t>
  </si>
  <si>
    <t>4.2, Developer  (build 122-D7)</t>
  </si>
  <si>
    <t>Query2</t>
  </si>
  <si>
    <t>г.Уфа</t>
  </si>
  <si>
    <t>Поставка масел и технологических жидкостей</t>
  </si>
  <si>
    <t>, тел. , эл.почта:</t>
  </si>
  <si>
    <t/>
  </si>
  <si>
    <t>Октябрь 2015</t>
  </si>
  <si>
    <t>Алмаев Дмитрий Радикович</t>
  </si>
  <si>
    <t>шт</t>
  </si>
  <si>
    <t>12 месяцев</t>
  </si>
  <si>
    <t>Швидун В.В. +7(347)2215419</t>
  </si>
  <si>
    <t>Предельная цена за ед-цу изм-ия без НДС, включая ст-ть тары и доставку, рубли РФ</t>
  </si>
  <si>
    <t>Фаттахов Ф.В. +7(347)2215719</t>
  </si>
  <si>
    <t>г.Уфа, ул. Вологодская, 150</t>
  </si>
  <si>
    <t>Код позиции ЕСНП R12</t>
  </si>
  <si>
    <t>Поставка автомобильных шин для средств транспорта</t>
  </si>
  <si>
    <t>12.00-18</t>
  </si>
  <si>
    <t>9.00 R20</t>
  </si>
  <si>
    <t>8.25 R-20</t>
  </si>
  <si>
    <t>10.00 R-20</t>
  </si>
  <si>
    <t>МТЗ 11.20 R-20</t>
  </si>
  <si>
    <t>МТЗ 15.50-38</t>
  </si>
  <si>
    <t>175/70 R-13</t>
  </si>
  <si>
    <t>175/65 R-14</t>
  </si>
  <si>
    <t>205/60 R-15</t>
  </si>
  <si>
    <t>225/85 R-15</t>
  </si>
  <si>
    <t>225/75 R-16</t>
  </si>
  <si>
    <t>МТЗ 21.30 R-24</t>
  </si>
  <si>
    <t>1200/500-508</t>
  </si>
  <si>
    <t>МТЗ 16,9 R-38</t>
  </si>
  <si>
    <t>240/508 ГАЗ, ПАЗ</t>
  </si>
  <si>
    <t xml:space="preserve">205/55 R16 </t>
  </si>
  <si>
    <t>195/75 R16С шипы</t>
  </si>
  <si>
    <t xml:space="preserve">195/75 R16С </t>
  </si>
  <si>
    <t>320/508 МАЗ</t>
  </si>
  <si>
    <t>12 R20</t>
  </si>
  <si>
    <t>9,00 R16</t>
  </si>
  <si>
    <t>13,6  R20 с/х шина</t>
  </si>
  <si>
    <t>автошина</t>
  </si>
  <si>
    <t>сельхозшина</t>
  </si>
  <si>
    <t>грузовая автошина</t>
  </si>
  <si>
    <t>Предельная цена за ед-цу изм-ия с НДС, включая ст-ть тары и доставку, рубли РФ</t>
  </si>
  <si>
    <t xml:space="preserve">Цена без НДС, руб. с учетом коэффициента снижения цены </t>
  </si>
  <si>
    <t xml:space="preserve">Цена с  НДС, руб. с учетом коэффициента снижения цены </t>
  </si>
  <si>
    <t>Предельная стоимость лота составляет  660 800 руб. (с НДС) (шестьсот шестьдесят тысяч рублей )</t>
  </si>
  <si>
    <t>185/75 R-16 шип</t>
  </si>
  <si>
    <t>195/65 R15 шип.</t>
  </si>
  <si>
    <t>205/70 R16</t>
  </si>
  <si>
    <t>Шкода</t>
  </si>
  <si>
    <t>Газель</t>
  </si>
  <si>
    <t>МАЗ</t>
  </si>
  <si>
    <t>Нива</t>
  </si>
  <si>
    <t>КАМАЗ</t>
  </si>
  <si>
    <t>14 календарных дней после получения заявки</t>
  </si>
  <si>
    <t>Коэффициент снижения цены (0&lt;Коэф&lt;1)   _________</t>
  </si>
  <si>
    <t>Приложение №1 к Документации о закупке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</si>
</sst>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-* #,##0.00_р_._-;\-* #,##0.00_р_._-;_-* &quot;-&quot;??_р_._-;_-@_-"/>
    <numFmt numFmtId="165" formatCode="#,##0.00_р_."/>
    <numFmt numFmtId="166" formatCode="[$-419]General"/>
    <numFmt numFmtId="167" formatCode="#,##0.00&quot;   &quot;"/>
    <numFmt numFmtId="168" formatCode="#,##0_ ;\-#,##0\ "/>
    <numFmt numFmtId="169" formatCode="#,##0.00_ ;\-#,##0.00\ "/>
  </numFmts>
  <fonts count="12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8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rgb="FF000000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166" fontId="5" fillId="0" borderId="0" applyBorder="0" applyProtection="0"/>
    <xf numFmtId="164" fontId="6" fillId="0" borderId="0" applyFont="0" applyFill="0" applyBorder="0" applyAlignment="0" applyProtection="0"/>
    <xf numFmtId="0" fontId="6" fillId="0" borderId="0"/>
  </cellStyleXfs>
  <cellXfs count="63">
    <xf numFmtId="0" fontId="0" fillId="0" borderId="0" xfId="0"/>
    <xf numFmtId="0" fontId="0" fillId="0" borderId="0" xfId="0" quotePrefix="1"/>
    <xf numFmtId="49" fontId="0" fillId="0" borderId="0" xfId="0" applyNumberFormat="1"/>
    <xf numFmtId="0" fontId="2" fillId="0" borderId="0" xfId="0" applyFont="1"/>
    <xf numFmtId="0" fontId="3" fillId="0" borderId="0" xfId="0" applyFont="1" applyAlignment="1">
      <alignment horizontal="left"/>
    </xf>
    <xf numFmtId="0" fontId="3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165" fontId="2" fillId="0" borderId="1" xfId="0" applyNumberFormat="1" applyFont="1" applyBorder="1" applyAlignment="1">
      <alignment horizontal="right" vertical="top" wrapText="1"/>
    </xf>
    <xf numFmtId="0" fontId="2" fillId="0" borderId="0" xfId="0" applyFont="1" applyBorder="1"/>
    <xf numFmtId="0" fontId="2" fillId="0" borderId="2" xfId="0" applyFont="1" applyBorder="1" applyAlignment="1">
      <alignment vertical="top" wrapText="1"/>
    </xf>
    <xf numFmtId="0" fontId="2" fillId="0" borderId="2" xfId="0" applyFont="1" applyBorder="1"/>
    <xf numFmtId="165" fontId="2" fillId="0" borderId="1" xfId="0" applyNumberFormat="1" applyFont="1" applyBorder="1"/>
    <xf numFmtId="0" fontId="2" fillId="0" borderId="4" xfId="0" applyFont="1" applyBorder="1"/>
    <xf numFmtId="0" fontId="2" fillId="0" borderId="4" xfId="0" applyFont="1" applyBorder="1" applyAlignment="1">
      <alignment vertical="top" wrapText="1"/>
    </xf>
    <xf numFmtId="0" fontId="2" fillId="0" borderId="0" xfId="0" applyFont="1" applyAlignment="1">
      <alignment horizontal="left"/>
    </xf>
    <xf numFmtId="0" fontId="2" fillId="0" borderId="0" xfId="0" applyFont="1" applyAlignment="1">
      <alignment vertical="center" wrapText="1"/>
    </xf>
    <xf numFmtId="0" fontId="2" fillId="0" borderId="0" xfId="0" applyFont="1" applyBorder="1" applyAlignment="1">
      <alignment vertical="top" wrapText="1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left"/>
    </xf>
    <xf numFmtId="0" fontId="2" fillId="0" borderId="0" xfId="0" applyFont="1" applyFill="1" applyBorder="1" applyAlignment="1"/>
    <xf numFmtId="0" fontId="2" fillId="0" borderId="0" xfId="0" applyFont="1" applyFill="1" applyAlignment="1"/>
    <xf numFmtId="0" fontId="2" fillId="0" borderId="0" xfId="0" applyFont="1" applyFill="1" applyBorder="1" applyAlignment="1">
      <alignment horizontal="center"/>
    </xf>
    <xf numFmtId="2" fontId="2" fillId="0" borderId="0" xfId="0" applyNumberFormat="1" applyFont="1"/>
    <xf numFmtId="167" fontId="5" fillId="0" borderId="10" xfId="2" applyNumberFormat="1" applyFont="1" applyFill="1" applyBorder="1" applyAlignment="1">
      <alignment horizontal="right" vertical="top" wrapText="1"/>
    </xf>
    <xf numFmtId="0" fontId="2" fillId="0" borderId="1" xfId="0" applyFont="1" applyBorder="1" applyAlignment="1">
      <alignment horizontal="center"/>
    </xf>
    <xf numFmtId="0" fontId="5" fillId="0" borderId="10" xfId="2" applyNumberFormat="1" applyFont="1" applyFill="1" applyBorder="1" applyAlignment="1">
      <alignment horizontal="center" vertical="top" wrapText="1"/>
    </xf>
    <xf numFmtId="168" fontId="10" fillId="2" borderId="1" xfId="3" applyNumberFormat="1" applyFont="1" applyFill="1" applyBorder="1" applyAlignment="1">
      <alignment horizontal="center" vertical="center"/>
    </xf>
    <xf numFmtId="0" fontId="8" fillId="2" borderId="1" xfId="4" applyFont="1" applyFill="1" applyBorder="1" applyAlignment="1">
      <alignment horizontal="left" vertical="center"/>
    </xf>
    <xf numFmtId="0" fontId="9" fillId="2" borderId="1" xfId="0" applyFont="1" applyFill="1" applyBorder="1" applyAlignment="1">
      <alignment horizontal="left" vertical="center"/>
    </xf>
    <xf numFmtId="1" fontId="7" fillId="2" borderId="12" xfId="0" applyNumberFormat="1" applyFont="1" applyFill="1" applyBorder="1" applyAlignment="1">
      <alignment horizontal="center" vertical="center" wrapText="1"/>
    </xf>
    <xf numFmtId="0" fontId="2" fillId="0" borderId="9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2" borderId="5" xfId="0" applyFont="1" applyFill="1" applyBorder="1" applyAlignment="1">
      <alignment vertical="top" wrapText="1"/>
    </xf>
    <xf numFmtId="0" fontId="2" fillId="2" borderId="7" xfId="0" applyFont="1" applyFill="1" applyBorder="1" applyAlignment="1">
      <alignment vertical="top"/>
    </xf>
    <xf numFmtId="2" fontId="2" fillId="2" borderId="1" xfId="0" applyNumberFormat="1" applyFont="1" applyFill="1" applyBorder="1" applyAlignment="1">
      <alignment horizontal="left" vertical="top"/>
    </xf>
    <xf numFmtId="2" fontId="2" fillId="2" borderId="1" xfId="0" applyNumberFormat="1" applyFont="1" applyFill="1" applyBorder="1" applyAlignment="1">
      <alignment horizontal="center" vertical="top"/>
    </xf>
    <xf numFmtId="169" fontId="10" fillId="2" borderId="1" xfId="3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2" fillId="0" borderId="5" xfId="0" applyFont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2" fillId="0" borderId="5" xfId="0" applyFont="1" applyBorder="1" applyAlignment="1">
      <alignment vertical="top" wrapText="1"/>
    </xf>
    <xf numFmtId="0" fontId="0" fillId="0" borderId="6" xfId="0" applyBorder="1" applyAlignment="1">
      <alignment vertical="top" wrapText="1"/>
    </xf>
    <xf numFmtId="0" fontId="2" fillId="0" borderId="3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/>
    </xf>
    <xf numFmtId="0" fontId="2" fillId="0" borderId="6" xfId="0" applyFont="1" applyBorder="1" applyAlignment="1">
      <alignment horizontal="left"/>
    </xf>
    <xf numFmtId="0" fontId="2" fillId="0" borderId="1" xfId="0" applyFont="1" applyBorder="1" applyAlignment="1">
      <alignment horizontal="center" vertical="center" wrapText="1"/>
    </xf>
    <xf numFmtId="4" fontId="2" fillId="0" borderId="3" xfId="0" applyNumberFormat="1" applyFont="1" applyFill="1" applyBorder="1" applyAlignment="1">
      <alignment horizontal="center" vertical="center" wrapText="1"/>
    </xf>
    <xf numFmtId="4" fontId="2" fillId="0" borderId="11" xfId="0" applyNumberFormat="1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2" fillId="0" borderId="8" xfId="0" applyFont="1" applyBorder="1" applyAlignment="1">
      <alignment horizontal="left"/>
    </xf>
    <xf numFmtId="0" fontId="2" fillId="0" borderId="4" xfId="0" applyFont="1" applyBorder="1" applyAlignment="1">
      <alignment horizontal="left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5" xfId="0" applyFont="1" applyBorder="1" applyAlignment="1">
      <alignment horizontal="left" vertical="top" wrapText="1"/>
    </xf>
    <xf numFmtId="0" fontId="2" fillId="0" borderId="6" xfId="0" applyFont="1" applyBorder="1" applyAlignment="1">
      <alignment horizontal="left" vertical="top" wrapText="1"/>
    </xf>
  </cellXfs>
  <cellStyles count="5">
    <cellStyle name="Excel Built-in Normal" xfId="2"/>
    <cellStyle name="Обычный" xfId="0" builtinId="0"/>
    <cellStyle name="Обычный 2" xfId="1"/>
    <cellStyle name="Обычный 7" xfId="4"/>
    <cellStyle name="Финансовый" xfId="3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U53"/>
  <sheetViews>
    <sheetView tabSelected="1" zoomScaleNormal="100" workbookViewId="0">
      <selection activeCell="A45" sqref="A45:XFD45"/>
    </sheetView>
  </sheetViews>
  <sheetFormatPr defaultRowHeight="15" x14ac:dyDescent="0.25"/>
  <cols>
    <col min="1" max="1" width="0.85546875" style="3" customWidth="1"/>
    <col min="2" max="2" width="7.28515625" style="3" customWidth="1"/>
    <col min="3" max="4" width="8.42578125" style="3" customWidth="1"/>
    <col min="5" max="5" width="25.7109375" style="3" customWidth="1"/>
    <col min="6" max="6" width="19.42578125" style="3" customWidth="1"/>
    <col min="7" max="7" width="20.85546875" style="3" customWidth="1"/>
    <col min="8" max="8" width="6.5703125" style="3" customWidth="1"/>
    <col min="9" max="12" width="6.5703125" style="3" hidden="1" customWidth="1"/>
    <col min="13" max="13" width="13.42578125" style="3" hidden="1" customWidth="1"/>
    <col min="14" max="14" width="13.42578125" style="3" customWidth="1"/>
    <col min="15" max="16" width="15.140625" style="3" customWidth="1"/>
    <col min="17" max="17" width="16" style="3" customWidth="1"/>
    <col min="18" max="18" width="3.28515625" style="3" customWidth="1"/>
    <col min="19" max="19" width="18.42578125" style="3" customWidth="1"/>
    <col min="20" max="20" width="17" style="23" customWidth="1"/>
    <col min="21" max="16384" width="9.140625" style="3"/>
  </cols>
  <sheetData>
    <row r="1" spans="2:20" x14ac:dyDescent="0.25">
      <c r="Q1" s="39" t="s">
        <v>77</v>
      </c>
    </row>
    <row r="2" spans="2:20" x14ac:dyDescent="0.25">
      <c r="B2" s="56" t="s">
        <v>10</v>
      </c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</row>
    <row r="3" spans="2:20" x14ac:dyDescent="0.25"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  <c r="N3" s="38"/>
      <c r="O3" s="38"/>
      <c r="P3" s="38"/>
      <c r="Q3" s="38"/>
    </row>
    <row r="4" spans="2:20" x14ac:dyDescent="0.25">
      <c r="B4" s="3" t="s">
        <v>3</v>
      </c>
      <c r="E4" s="4" t="s">
        <v>37</v>
      </c>
      <c r="F4" s="4"/>
      <c r="G4" s="5"/>
      <c r="R4" s="15"/>
    </row>
    <row r="5" spans="2:20" x14ac:dyDescent="0.25">
      <c r="E5" s="4"/>
      <c r="F5" s="4"/>
      <c r="G5" s="5"/>
      <c r="R5" s="15"/>
    </row>
    <row r="6" spans="2:20" x14ac:dyDescent="0.25">
      <c r="B6" s="3" t="s">
        <v>76</v>
      </c>
      <c r="E6" s="4"/>
      <c r="F6" s="4"/>
      <c r="G6" s="5"/>
      <c r="R6" s="15"/>
    </row>
    <row r="7" spans="2:20" x14ac:dyDescent="0.25">
      <c r="E7" s="4"/>
      <c r="F7" s="4"/>
      <c r="G7" s="5"/>
      <c r="R7" s="15"/>
    </row>
    <row r="8" spans="2:20" ht="15" customHeight="1" x14ac:dyDescent="0.25">
      <c r="B8" s="49" t="s">
        <v>0</v>
      </c>
      <c r="C8" s="45" t="s">
        <v>20</v>
      </c>
      <c r="D8" s="50" t="s">
        <v>36</v>
      </c>
      <c r="E8" s="49" t="s">
        <v>18</v>
      </c>
      <c r="F8" s="45" t="s">
        <v>21</v>
      </c>
      <c r="G8" s="49" t="s">
        <v>1</v>
      </c>
      <c r="H8" s="49" t="s">
        <v>11</v>
      </c>
      <c r="I8" s="55" t="s">
        <v>12</v>
      </c>
      <c r="J8" s="55"/>
      <c r="K8" s="55"/>
      <c r="L8" s="55"/>
      <c r="M8" s="55"/>
      <c r="N8" s="52" t="s">
        <v>63</v>
      </c>
      <c r="O8" s="52" t="s">
        <v>33</v>
      </c>
      <c r="P8" s="54" t="s">
        <v>64</v>
      </c>
      <c r="Q8" s="54" t="s">
        <v>65</v>
      </c>
      <c r="R8" s="15"/>
    </row>
    <row r="9" spans="2:20" s="16" customFormat="1" ht="54" customHeight="1" x14ac:dyDescent="0.25">
      <c r="B9" s="49"/>
      <c r="C9" s="46"/>
      <c r="D9" s="51"/>
      <c r="E9" s="49"/>
      <c r="F9" s="46"/>
      <c r="G9" s="49"/>
      <c r="H9" s="49"/>
      <c r="I9" s="6" t="s">
        <v>13</v>
      </c>
      <c r="J9" s="6" t="s">
        <v>14</v>
      </c>
      <c r="K9" s="6" t="s">
        <v>15</v>
      </c>
      <c r="L9" s="6" t="s">
        <v>16</v>
      </c>
      <c r="M9" s="6" t="s">
        <v>17</v>
      </c>
      <c r="N9" s="53"/>
      <c r="O9" s="53"/>
      <c r="P9" s="54"/>
      <c r="Q9" s="54"/>
    </row>
    <row r="10" spans="2:20" x14ac:dyDescent="0.25">
      <c r="B10" s="7">
        <v>1</v>
      </c>
      <c r="C10" s="7">
        <v>2</v>
      </c>
      <c r="D10" s="26">
        <v>3</v>
      </c>
      <c r="E10" s="7">
        <v>4</v>
      </c>
      <c r="F10" s="7">
        <v>5</v>
      </c>
      <c r="G10" s="32">
        <v>6</v>
      </c>
      <c r="H10" s="7">
        <v>7</v>
      </c>
      <c r="I10" s="7">
        <v>7</v>
      </c>
      <c r="J10" s="7">
        <v>8</v>
      </c>
      <c r="K10" s="7">
        <v>9</v>
      </c>
      <c r="L10" s="7">
        <v>10</v>
      </c>
      <c r="M10" s="7">
        <v>11</v>
      </c>
      <c r="N10" s="25">
        <v>8</v>
      </c>
      <c r="O10" s="7">
        <v>9</v>
      </c>
      <c r="P10" s="31">
        <v>10</v>
      </c>
      <c r="Q10" s="31">
        <v>11</v>
      </c>
      <c r="T10" s="3"/>
    </row>
    <row r="11" spans="2:20" ht="18.75" x14ac:dyDescent="0.25">
      <c r="B11" s="30">
        <v>1</v>
      </c>
      <c r="C11" s="28"/>
      <c r="D11" s="24"/>
      <c r="E11" s="28" t="s">
        <v>38</v>
      </c>
      <c r="F11" s="33"/>
      <c r="G11" s="29" t="s">
        <v>60</v>
      </c>
      <c r="H11" s="34" t="s">
        <v>30</v>
      </c>
      <c r="I11" s="35"/>
      <c r="J11" s="35"/>
      <c r="K11" s="35"/>
      <c r="L11" s="35"/>
      <c r="M11" s="36"/>
      <c r="N11" s="37">
        <v>16171</v>
      </c>
      <c r="O11" s="37">
        <f>N11/1.18</f>
        <v>13704.237288135593</v>
      </c>
      <c r="P11" s="27"/>
      <c r="Q11" s="8"/>
      <c r="T11" s="3"/>
    </row>
    <row r="12" spans="2:20" ht="18.75" x14ac:dyDescent="0.25">
      <c r="B12" s="30">
        <f>B11+1</f>
        <v>2</v>
      </c>
      <c r="C12" s="28"/>
      <c r="D12" s="24"/>
      <c r="E12" s="28" t="s">
        <v>39</v>
      </c>
      <c r="F12" s="33"/>
      <c r="G12" s="29" t="s">
        <v>60</v>
      </c>
      <c r="H12" s="34" t="s">
        <v>30</v>
      </c>
      <c r="I12" s="35"/>
      <c r="J12" s="35"/>
      <c r="K12" s="35"/>
      <c r="L12" s="35"/>
      <c r="M12" s="36"/>
      <c r="N12" s="37">
        <v>7049</v>
      </c>
      <c r="O12" s="37">
        <f t="shared" ref="O12:O36" si="0">N12/1.18</f>
        <v>5973.7288135593226</v>
      </c>
      <c r="P12" s="27"/>
      <c r="Q12" s="8"/>
      <c r="T12" s="3"/>
    </row>
    <row r="13" spans="2:20" ht="18.75" x14ac:dyDescent="0.25">
      <c r="B13" s="30">
        <f t="shared" ref="B13:B36" si="1">B12+1</f>
        <v>3</v>
      </c>
      <c r="C13" s="28"/>
      <c r="D13" s="24"/>
      <c r="E13" s="28" t="s">
        <v>40</v>
      </c>
      <c r="F13" s="33"/>
      <c r="G13" s="29" t="s">
        <v>60</v>
      </c>
      <c r="H13" s="34" t="s">
        <v>30</v>
      </c>
      <c r="I13" s="35"/>
      <c r="J13" s="35"/>
      <c r="K13" s="35"/>
      <c r="L13" s="35"/>
      <c r="M13" s="36"/>
      <c r="N13" s="37">
        <v>5581</v>
      </c>
      <c r="O13" s="37">
        <f t="shared" si="0"/>
        <v>4729.6610169491532</v>
      </c>
      <c r="P13" s="27"/>
      <c r="Q13" s="8"/>
      <c r="T13" s="3"/>
    </row>
    <row r="14" spans="2:20" ht="18.75" x14ac:dyDescent="0.25">
      <c r="B14" s="30">
        <f t="shared" si="1"/>
        <v>4</v>
      </c>
      <c r="C14" s="28"/>
      <c r="D14" s="24"/>
      <c r="E14" s="28" t="s">
        <v>41</v>
      </c>
      <c r="F14" s="33"/>
      <c r="G14" s="29" t="s">
        <v>60</v>
      </c>
      <c r="H14" s="34" t="s">
        <v>30</v>
      </c>
      <c r="I14" s="35"/>
      <c r="J14" s="35"/>
      <c r="K14" s="35"/>
      <c r="L14" s="35"/>
      <c r="M14" s="36"/>
      <c r="N14" s="37">
        <v>10134</v>
      </c>
      <c r="O14" s="37">
        <f t="shared" si="0"/>
        <v>8588.1355932203387</v>
      </c>
      <c r="P14" s="27"/>
      <c r="Q14" s="8"/>
      <c r="T14" s="3"/>
    </row>
    <row r="15" spans="2:20" ht="18.75" x14ac:dyDescent="0.25">
      <c r="B15" s="30">
        <f t="shared" si="1"/>
        <v>5</v>
      </c>
      <c r="C15" s="28"/>
      <c r="D15" s="24"/>
      <c r="E15" s="28" t="s">
        <v>42</v>
      </c>
      <c r="F15" s="33"/>
      <c r="G15" s="29" t="s">
        <v>61</v>
      </c>
      <c r="H15" s="34" t="s">
        <v>30</v>
      </c>
      <c r="I15" s="35"/>
      <c r="J15" s="35"/>
      <c r="K15" s="35"/>
      <c r="L15" s="35"/>
      <c r="M15" s="36"/>
      <c r="N15" s="37">
        <v>6143</v>
      </c>
      <c r="O15" s="37">
        <f t="shared" si="0"/>
        <v>5205.9322033898306</v>
      </c>
      <c r="P15" s="27"/>
      <c r="Q15" s="8"/>
      <c r="T15" s="3"/>
    </row>
    <row r="16" spans="2:20" ht="18.75" x14ac:dyDescent="0.25">
      <c r="B16" s="30">
        <f t="shared" si="1"/>
        <v>6</v>
      </c>
      <c r="C16" s="28"/>
      <c r="D16" s="24"/>
      <c r="E16" s="28" t="s">
        <v>43</v>
      </c>
      <c r="F16" s="33"/>
      <c r="G16" s="29" t="s">
        <v>61</v>
      </c>
      <c r="H16" s="34" t="s">
        <v>30</v>
      </c>
      <c r="I16" s="35"/>
      <c r="J16" s="35"/>
      <c r="K16" s="35"/>
      <c r="L16" s="35"/>
      <c r="M16" s="36"/>
      <c r="N16" s="37">
        <v>14176</v>
      </c>
      <c r="O16" s="37">
        <f t="shared" si="0"/>
        <v>12013.5593220339</v>
      </c>
      <c r="P16" s="27"/>
      <c r="Q16" s="8"/>
      <c r="T16" s="3"/>
    </row>
    <row r="17" spans="2:21" ht="18.75" x14ac:dyDescent="0.25">
      <c r="B17" s="30">
        <f t="shared" si="1"/>
        <v>7</v>
      </c>
      <c r="C17" s="28"/>
      <c r="D17" s="24"/>
      <c r="E17" s="28" t="s">
        <v>44</v>
      </c>
      <c r="F17" s="33"/>
      <c r="G17" s="29" t="s">
        <v>60</v>
      </c>
      <c r="H17" s="34" t="s">
        <v>30</v>
      </c>
      <c r="I17" s="35"/>
      <c r="J17" s="35"/>
      <c r="K17" s="35"/>
      <c r="L17" s="35"/>
      <c r="M17" s="36"/>
      <c r="N17" s="37">
        <v>1848</v>
      </c>
      <c r="O17" s="37">
        <f t="shared" si="0"/>
        <v>1566.1016949152543</v>
      </c>
      <c r="P17" s="27"/>
      <c r="Q17" s="8"/>
      <c r="S17" s="17"/>
      <c r="T17" s="17"/>
      <c r="U17" s="17"/>
    </row>
    <row r="18" spans="2:21" ht="18.75" x14ac:dyDescent="0.25">
      <c r="B18" s="30">
        <f t="shared" si="1"/>
        <v>8</v>
      </c>
      <c r="C18" s="28"/>
      <c r="D18" s="24"/>
      <c r="E18" s="28" t="s">
        <v>45</v>
      </c>
      <c r="F18" s="33"/>
      <c r="G18" s="29" t="s">
        <v>60</v>
      </c>
      <c r="H18" s="34" t="s">
        <v>30</v>
      </c>
      <c r="I18" s="35"/>
      <c r="J18" s="35"/>
      <c r="K18" s="35"/>
      <c r="L18" s="35"/>
      <c r="M18" s="36"/>
      <c r="N18" s="37">
        <v>1955</v>
      </c>
      <c r="O18" s="37">
        <f t="shared" si="0"/>
        <v>1656.7796610169491</v>
      </c>
      <c r="P18" s="27"/>
      <c r="Q18" s="8"/>
      <c r="T18" s="3"/>
    </row>
    <row r="19" spans="2:21" ht="18.75" x14ac:dyDescent="0.25">
      <c r="B19" s="30">
        <f t="shared" si="1"/>
        <v>9</v>
      </c>
      <c r="C19" s="28"/>
      <c r="D19" s="24"/>
      <c r="E19" s="28" t="s">
        <v>67</v>
      </c>
      <c r="F19" s="33"/>
      <c r="G19" s="29" t="s">
        <v>60</v>
      </c>
      <c r="H19" s="34" t="s">
        <v>30</v>
      </c>
      <c r="I19" s="35"/>
      <c r="J19" s="35"/>
      <c r="K19" s="35"/>
      <c r="L19" s="35"/>
      <c r="M19" s="36"/>
      <c r="N19" s="37">
        <v>3468</v>
      </c>
      <c r="O19" s="37">
        <f t="shared" si="0"/>
        <v>2938.9830508474579</v>
      </c>
      <c r="P19" s="27"/>
      <c r="Q19" s="8"/>
      <c r="T19" s="3"/>
    </row>
    <row r="20" spans="2:21" ht="18.75" x14ac:dyDescent="0.25">
      <c r="B20" s="30">
        <f t="shared" si="1"/>
        <v>10</v>
      </c>
      <c r="C20" s="28"/>
      <c r="D20" s="24"/>
      <c r="E20" s="28" t="s">
        <v>46</v>
      </c>
      <c r="F20" s="33"/>
      <c r="G20" s="29" t="s">
        <v>60</v>
      </c>
      <c r="H20" s="34" t="s">
        <v>30</v>
      </c>
      <c r="I20" s="35"/>
      <c r="J20" s="35"/>
      <c r="K20" s="35"/>
      <c r="L20" s="35"/>
      <c r="M20" s="36"/>
      <c r="N20" s="37">
        <f>2630*1.09</f>
        <v>2866.7000000000003</v>
      </c>
      <c r="O20" s="37">
        <f t="shared" si="0"/>
        <v>2429.4067796610175</v>
      </c>
      <c r="P20" s="27"/>
      <c r="Q20" s="8"/>
      <c r="T20" s="3"/>
    </row>
    <row r="21" spans="2:21" ht="18.75" x14ac:dyDescent="0.25">
      <c r="B21" s="30">
        <f t="shared" si="1"/>
        <v>11</v>
      </c>
      <c r="C21" s="28"/>
      <c r="D21" s="24"/>
      <c r="E21" s="28" t="s">
        <v>47</v>
      </c>
      <c r="F21" s="33"/>
      <c r="G21" s="29" t="s">
        <v>60</v>
      </c>
      <c r="H21" s="34" t="s">
        <v>30</v>
      </c>
      <c r="I21" s="35"/>
      <c r="J21" s="35"/>
      <c r="K21" s="35"/>
      <c r="L21" s="35"/>
      <c r="M21" s="36"/>
      <c r="N21" s="37">
        <v>2990</v>
      </c>
      <c r="O21" s="37">
        <f t="shared" si="0"/>
        <v>2533.898305084746</v>
      </c>
      <c r="P21" s="27"/>
      <c r="Q21" s="8"/>
      <c r="T21" s="3"/>
    </row>
    <row r="22" spans="2:21" ht="18.75" x14ac:dyDescent="0.25">
      <c r="B22" s="30">
        <f t="shared" si="1"/>
        <v>12</v>
      </c>
      <c r="C22" s="28"/>
      <c r="D22" s="24"/>
      <c r="E22" s="28" t="s">
        <v>48</v>
      </c>
      <c r="F22" s="33"/>
      <c r="G22" s="29" t="s">
        <v>60</v>
      </c>
      <c r="H22" s="34" t="s">
        <v>30</v>
      </c>
      <c r="I22" s="35"/>
      <c r="J22" s="35"/>
      <c r="K22" s="35"/>
      <c r="L22" s="35"/>
      <c r="M22" s="36"/>
      <c r="N22" s="37">
        <v>3653</v>
      </c>
      <c r="O22" s="37">
        <f t="shared" si="0"/>
        <v>3095.7627118644068</v>
      </c>
      <c r="P22" s="27"/>
      <c r="Q22" s="8"/>
      <c r="T22" s="3"/>
    </row>
    <row r="23" spans="2:21" ht="18.75" x14ac:dyDescent="0.25">
      <c r="B23" s="30">
        <f t="shared" si="1"/>
        <v>13</v>
      </c>
      <c r="C23" s="29"/>
      <c r="D23" s="24"/>
      <c r="E23" s="29" t="s">
        <v>49</v>
      </c>
      <c r="F23" s="33"/>
      <c r="G23" s="29" t="s">
        <v>61</v>
      </c>
      <c r="H23" s="34" t="s">
        <v>30</v>
      </c>
      <c r="I23" s="35"/>
      <c r="J23" s="35"/>
      <c r="K23" s="35"/>
      <c r="L23" s="35"/>
      <c r="M23" s="36"/>
      <c r="N23" s="37">
        <v>20671</v>
      </c>
      <c r="O23" s="37">
        <f t="shared" si="0"/>
        <v>17517.796610169491</v>
      </c>
      <c r="P23" s="27"/>
      <c r="Q23" s="8"/>
      <c r="T23" s="3"/>
    </row>
    <row r="24" spans="2:21" ht="18.75" x14ac:dyDescent="0.25">
      <c r="B24" s="30">
        <f t="shared" si="1"/>
        <v>14</v>
      </c>
      <c r="C24" s="29"/>
      <c r="D24" s="24"/>
      <c r="E24" s="29" t="s">
        <v>50</v>
      </c>
      <c r="F24" s="33"/>
      <c r="G24" s="29" t="s">
        <v>60</v>
      </c>
      <c r="H24" s="34" t="s">
        <v>30</v>
      </c>
      <c r="I24" s="35"/>
      <c r="J24" s="35"/>
      <c r="K24" s="35"/>
      <c r="L24" s="35"/>
      <c r="M24" s="36"/>
      <c r="N24" s="37">
        <v>20507</v>
      </c>
      <c r="O24" s="37">
        <f t="shared" si="0"/>
        <v>17378.813559322036</v>
      </c>
      <c r="P24" s="27"/>
      <c r="Q24" s="8"/>
      <c r="T24" s="3"/>
    </row>
    <row r="25" spans="2:21" ht="18.75" x14ac:dyDescent="0.25">
      <c r="B25" s="30">
        <f t="shared" si="1"/>
        <v>15</v>
      </c>
      <c r="C25" s="29"/>
      <c r="D25" s="24"/>
      <c r="E25" s="29" t="s">
        <v>51</v>
      </c>
      <c r="F25" s="33"/>
      <c r="G25" s="29" t="s">
        <v>61</v>
      </c>
      <c r="H25" s="34" t="s">
        <v>30</v>
      </c>
      <c r="I25" s="35"/>
      <c r="J25" s="35"/>
      <c r="K25" s="35"/>
      <c r="L25" s="35"/>
      <c r="M25" s="36"/>
      <c r="N25" s="37">
        <v>23826</v>
      </c>
      <c r="O25" s="37">
        <f t="shared" si="0"/>
        <v>20191.525423728814</v>
      </c>
      <c r="P25" s="27"/>
      <c r="Q25" s="8"/>
      <c r="T25" s="3"/>
    </row>
    <row r="26" spans="2:21" ht="18.75" x14ac:dyDescent="0.25">
      <c r="B26" s="30">
        <f t="shared" si="1"/>
        <v>16</v>
      </c>
      <c r="C26" s="29"/>
      <c r="D26" s="24"/>
      <c r="E26" s="29" t="s">
        <v>52</v>
      </c>
      <c r="F26" s="33"/>
      <c r="G26" s="29" t="s">
        <v>62</v>
      </c>
      <c r="H26" s="34" t="s">
        <v>30</v>
      </c>
      <c r="I26" s="35"/>
      <c r="J26" s="35"/>
      <c r="K26" s="35"/>
      <c r="L26" s="35"/>
      <c r="M26" s="36"/>
      <c r="N26" s="37">
        <v>5581</v>
      </c>
      <c r="O26" s="37">
        <f t="shared" si="0"/>
        <v>4729.6610169491532</v>
      </c>
      <c r="P26" s="27"/>
      <c r="Q26" s="8"/>
      <c r="T26" s="3"/>
    </row>
    <row r="27" spans="2:21" ht="18.75" x14ac:dyDescent="0.25">
      <c r="B27" s="30">
        <f t="shared" si="1"/>
        <v>17</v>
      </c>
      <c r="C27" s="29"/>
      <c r="D27" s="24"/>
      <c r="E27" s="29" t="s">
        <v>53</v>
      </c>
      <c r="F27" s="33"/>
      <c r="G27" s="29" t="s">
        <v>70</v>
      </c>
      <c r="H27" s="34" t="s">
        <v>30</v>
      </c>
      <c r="I27" s="35"/>
      <c r="J27" s="35"/>
      <c r="K27" s="35"/>
      <c r="L27" s="35"/>
      <c r="M27" s="36"/>
      <c r="N27" s="37">
        <v>3480</v>
      </c>
      <c r="O27" s="37">
        <f t="shared" si="0"/>
        <v>2949.1525423728817</v>
      </c>
      <c r="P27" s="27"/>
      <c r="Q27" s="8"/>
      <c r="T27" s="3"/>
    </row>
    <row r="28" spans="2:21" ht="18.75" x14ac:dyDescent="0.25">
      <c r="B28" s="30">
        <f t="shared" si="1"/>
        <v>18</v>
      </c>
      <c r="C28" s="29"/>
      <c r="D28" s="24"/>
      <c r="E28" s="29" t="s">
        <v>54</v>
      </c>
      <c r="F28" s="33"/>
      <c r="G28" s="29" t="s">
        <v>70</v>
      </c>
      <c r="H28" s="34" t="s">
        <v>30</v>
      </c>
      <c r="I28" s="35"/>
      <c r="J28" s="35"/>
      <c r="K28" s="35"/>
      <c r="L28" s="35"/>
      <c r="M28" s="36"/>
      <c r="N28" s="37">
        <v>3150</v>
      </c>
      <c r="O28" s="37">
        <f t="shared" si="0"/>
        <v>2669.4915254237289</v>
      </c>
      <c r="P28" s="27"/>
      <c r="Q28" s="8"/>
      <c r="T28" s="3"/>
    </row>
    <row r="29" spans="2:21" ht="18.75" x14ac:dyDescent="0.25">
      <c r="B29" s="30">
        <f t="shared" si="1"/>
        <v>19</v>
      </c>
      <c r="C29" s="29"/>
      <c r="D29" s="24"/>
      <c r="E29" s="29" t="s">
        <v>68</v>
      </c>
      <c r="F29" s="33"/>
      <c r="G29" s="29" t="s">
        <v>70</v>
      </c>
      <c r="H29" s="34" t="s">
        <v>30</v>
      </c>
      <c r="I29" s="35"/>
      <c r="J29" s="35"/>
      <c r="K29" s="35"/>
      <c r="L29" s="35"/>
      <c r="M29" s="36"/>
      <c r="N29" s="37">
        <v>2631</v>
      </c>
      <c r="O29" s="37">
        <f t="shared" si="0"/>
        <v>2229.6610169491528</v>
      </c>
      <c r="P29" s="27"/>
      <c r="Q29" s="8"/>
      <c r="T29" s="3"/>
    </row>
    <row r="30" spans="2:21" ht="18.75" x14ac:dyDescent="0.25">
      <c r="B30" s="30">
        <f t="shared" si="1"/>
        <v>20</v>
      </c>
      <c r="C30" s="29"/>
      <c r="D30" s="24"/>
      <c r="E30" s="29" t="s">
        <v>54</v>
      </c>
      <c r="F30" s="33"/>
      <c r="G30" s="29" t="s">
        <v>71</v>
      </c>
      <c r="H30" s="34" t="s">
        <v>30</v>
      </c>
      <c r="I30" s="35"/>
      <c r="J30" s="35"/>
      <c r="K30" s="35"/>
      <c r="L30" s="35"/>
      <c r="M30" s="36"/>
      <c r="N30" s="37">
        <v>3762</v>
      </c>
      <c r="O30" s="37">
        <f t="shared" si="0"/>
        <v>3188.1355932203392</v>
      </c>
      <c r="P30" s="27"/>
      <c r="Q30" s="8"/>
      <c r="T30" s="3"/>
    </row>
    <row r="31" spans="2:21" ht="18.75" x14ac:dyDescent="0.25">
      <c r="B31" s="30">
        <f t="shared" si="1"/>
        <v>21</v>
      </c>
      <c r="C31" s="29"/>
      <c r="D31" s="24"/>
      <c r="E31" s="29" t="s">
        <v>55</v>
      </c>
      <c r="F31" s="33"/>
      <c r="G31" s="29" t="s">
        <v>71</v>
      </c>
      <c r="H31" s="34" t="s">
        <v>30</v>
      </c>
      <c r="I31" s="35"/>
      <c r="J31" s="35"/>
      <c r="K31" s="35"/>
      <c r="L31" s="35"/>
      <c r="M31" s="36"/>
      <c r="N31" s="37">
        <v>3474</v>
      </c>
      <c r="O31" s="37">
        <f t="shared" si="0"/>
        <v>2944.0677966101698</v>
      </c>
      <c r="P31" s="27"/>
      <c r="Q31" s="8"/>
      <c r="T31" s="3"/>
    </row>
    <row r="32" spans="2:21" ht="18.75" x14ac:dyDescent="0.25">
      <c r="B32" s="30">
        <f t="shared" si="1"/>
        <v>22</v>
      </c>
      <c r="C32" s="29"/>
      <c r="D32" s="24"/>
      <c r="E32" s="29" t="s">
        <v>56</v>
      </c>
      <c r="F32" s="33"/>
      <c r="G32" s="29" t="s">
        <v>72</v>
      </c>
      <c r="H32" s="34" t="s">
        <v>30</v>
      </c>
      <c r="I32" s="35"/>
      <c r="J32" s="35"/>
      <c r="K32" s="35"/>
      <c r="L32" s="35"/>
      <c r="M32" s="36"/>
      <c r="N32" s="37">
        <v>12937</v>
      </c>
      <c r="O32" s="37">
        <f t="shared" si="0"/>
        <v>10963.5593220339</v>
      </c>
      <c r="P32" s="27"/>
      <c r="Q32" s="8"/>
      <c r="T32" s="3"/>
    </row>
    <row r="33" spans="1:20" ht="18.75" x14ac:dyDescent="0.25">
      <c r="B33" s="30">
        <f t="shared" si="1"/>
        <v>23</v>
      </c>
      <c r="C33" s="29"/>
      <c r="D33" s="24"/>
      <c r="E33" s="29" t="s">
        <v>69</v>
      </c>
      <c r="F33" s="33"/>
      <c r="G33" s="29" t="s">
        <v>73</v>
      </c>
      <c r="H33" s="34" t="s">
        <v>30</v>
      </c>
      <c r="I33" s="35"/>
      <c r="J33" s="35"/>
      <c r="K33" s="35"/>
      <c r="L33" s="35"/>
      <c r="M33" s="36"/>
      <c r="N33" s="37">
        <v>3904</v>
      </c>
      <c r="O33" s="37">
        <f t="shared" si="0"/>
        <v>3308.4745762711868</v>
      </c>
      <c r="P33" s="27"/>
      <c r="Q33" s="8"/>
      <c r="T33" s="3"/>
    </row>
    <row r="34" spans="1:20" ht="18.75" x14ac:dyDescent="0.25">
      <c r="B34" s="30">
        <f t="shared" si="1"/>
        <v>24</v>
      </c>
      <c r="C34" s="29"/>
      <c r="D34" s="24"/>
      <c r="E34" s="29" t="s">
        <v>57</v>
      </c>
      <c r="F34" s="33"/>
      <c r="G34" s="29" t="s">
        <v>74</v>
      </c>
      <c r="H34" s="34" t="s">
        <v>30</v>
      </c>
      <c r="I34" s="35"/>
      <c r="J34" s="35"/>
      <c r="K34" s="35"/>
      <c r="L34" s="35"/>
      <c r="M34" s="36"/>
      <c r="N34" s="37">
        <v>12937</v>
      </c>
      <c r="O34" s="37">
        <f t="shared" si="0"/>
        <v>10963.5593220339</v>
      </c>
      <c r="P34" s="27"/>
      <c r="Q34" s="8"/>
      <c r="T34" s="3"/>
    </row>
    <row r="35" spans="1:20" ht="18.75" x14ac:dyDescent="0.25">
      <c r="B35" s="30">
        <f t="shared" si="1"/>
        <v>25</v>
      </c>
      <c r="C35" s="29"/>
      <c r="D35" s="24"/>
      <c r="E35" s="29" t="s">
        <v>58</v>
      </c>
      <c r="F35" s="33"/>
      <c r="G35" s="29" t="s">
        <v>61</v>
      </c>
      <c r="H35" s="34" t="s">
        <v>30</v>
      </c>
      <c r="I35" s="35"/>
      <c r="J35" s="35"/>
      <c r="K35" s="35"/>
      <c r="L35" s="35"/>
      <c r="M35" s="36"/>
      <c r="N35" s="37">
        <v>3997</v>
      </c>
      <c r="O35" s="37">
        <f t="shared" si="0"/>
        <v>3387.2881355932204</v>
      </c>
      <c r="P35" s="27"/>
      <c r="Q35" s="8"/>
      <c r="T35" s="3"/>
    </row>
    <row r="36" spans="1:20" ht="18.75" x14ac:dyDescent="0.25">
      <c r="B36" s="30">
        <f t="shared" si="1"/>
        <v>26</v>
      </c>
      <c r="C36" s="29"/>
      <c r="D36" s="24"/>
      <c r="E36" s="29" t="s">
        <v>59</v>
      </c>
      <c r="F36" s="33"/>
      <c r="G36" s="29" t="s">
        <v>61</v>
      </c>
      <c r="H36" s="34" t="s">
        <v>30</v>
      </c>
      <c r="I36" s="35"/>
      <c r="J36" s="35"/>
      <c r="K36" s="35"/>
      <c r="L36" s="35"/>
      <c r="M36" s="36"/>
      <c r="N36" s="37">
        <v>12000</v>
      </c>
      <c r="O36" s="37">
        <f t="shared" si="0"/>
        <v>10169.491525423729</v>
      </c>
      <c r="P36" s="27"/>
      <c r="Q36" s="8"/>
      <c r="T36" s="3"/>
    </row>
    <row r="37" spans="1:20" hidden="1" x14ac:dyDescent="0.25">
      <c r="B37" s="9"/>
      <c r="C37" s="9"/>
      <c r="D37" s="9"/>
      <c r="E37" s="10"/>
      <c r="F37" s="10"/>
      <c r="G37" s="17"/>
      <c r="H37" s="11"/>
      <c r="I37" s="11"/>
      <c r="J37" s="11"/>
      <c r="K37" s="11"/>
      <c r="L37" s="11"/>
      <c r="M37" s="11"/>
      <c r="N37" s="11"/>
      <c r="O37" s="11"/>
      <c r="P37" s="11"/>
      <c r="Q37" s="12">
        <f>SUM($Q$11:$Q$36)</f>
        <v>0</v>
      </c>
      <c r="T37" s="3"/>
    </row>
    <row r="38" spans="1:20" x14ac:dyDescent="0.25">
      <c r="B38" s="13"/>
      <c r="C38" s="13"/>
      <c r="D38" s="13"/>
      <c r="E38" s="14"/>
      <c r="F38" s="14"/>
      <c r="G38" s="14"/>
      <c r="H38" s="13"/>
      <c r="I38" s="13"/>
      <c r="J38" s="13"/>
      <c r="K38" s="13"/>
      <c r="L38" s="13"/>
      <c r="M38" s="13"/>
      <c r="N38" s="13"/>
      <c r="O38" s="13"/>
      <c r="P38" s="13"/>
      <c r="Q38" s="13"/>
      <c r="T38" s="3"/>
    </row>
    <row r="39" spans="1:20" x14ac:dyDescent="0.25">
      <c r="B39" s="47" t="s">
        <v>66</v>
      </c>
      <c r="C39" s="48"/>
      <c r="D39" s="48"/>
      <c r="E39" s="48"/>
      <c r="F39" s="48"/>
      <c r="G39" s="48"/>
      <c r="H39" s="48"/>
      <c r="I39" s="48"/>
      <c r="J39" s="48"/>
      <c r="K39" s="48"/>
      <c r="L39" s="48"/>
      <c r="M39" s="48"/>
      <c r="N39" s="48"/>
      <c r="O39" s="48"/>
      <c r="P39" s="48"/>
      <c r="Q39" s="48"/>
      <c r="T39" s="3"/>
    </row>
    <row r="40" spans="1:20" x14ac:dyDescent="0.25">
      <c r="B40" s="57" t="s">
        <v>4</v>
      </c>
      <c r="C40" s="58"/>
      <c r="D40" s="58"/>
      <c r="E40" s="58"/>
      <c r="F40" s="58"/>
      <c r="G40" s="58"/>
      <c r="H40" s="58"/>
      <c r="I40" s="58"/>
      <c r="J40" s="58"/>
      <c r="K40" s="58"/>
      <c r="L40" s="58"/>
      <c r="M40" s="58"/>
      <c r="N40" s="58"/>
      <c r="O40" s="58"/>
      <c r="P40" s="58"/>
      <c r="Q40" s="58"/>
    </row>
    <row r="41" spans="1:20" x14ac:dyDescent="0.25">
      <c r="B41" s="55" t="s">
        <v>5</v>
      </c>
      <c r="C41" s="55"/>
      <c r="D41" s="55"/>
      <c r="E41" s="55"/>
      <c r="F41" s="47" t="s">
        <v>75</v>
      </c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</row>
    <row r="42" spans="1:20" ht="32.1" customHeight="1" x14ac:dyDescent="0.25">
      <c r="B42" s="55" t="s">
        <v>6</v>
      </c>
      <c r="C42" s="55"/>
      <c r="D42" s="55"/>
      <c r="E42" s="55"/>
      <c r="F42" s="61" t="s">
        <v>9</v>
      </c>
      <c r="G42" s="62"/>
      <c r="H42" s="62"/>
      <c r="I42" s="62"/>
      <c r="J42" s="62"/>
      <c r="K42" s="62"/>
      <c r="L42" s="62"/>
      <c r="M42" s="62"/>
      <c r="N42" s="62"/>
      <c r="O42" s="62"/>
      <c r="P42" s="62"/>
      <c r="Q42" s="62"/>
      <c r="R42" s="17"/>
    </row>
    <row r="43" spans="1:20" ht="18.75" customHeight="1" x14ac:dyDescent="0.25">
      <c r="B43" s="40" t="s">
        <v>2</v>
      </c>
      <c r="C43" s="41"/>
      <c r="D43" s="41"/>
      <c r="E43" s="42"/>
      <c r="F43" s="43" t="s">
        <v>35</v>
      </c>
      <c r="G43" s="44"/>
      <c r="H43" s="44"/>
      <c r="I43" s="44"/>
      <c r="J43" s="44"/>
      <c r="K43" s="44"/>
      <c r="L43" s="44"/>
      <c r="M43" s="44"/>
      <c r="N43" s="44"/>
      <c r="O43" s="44"/>
      <c r="P43" s="44"/>
      <c r="Q43" s="44"/>
      <c r="R43" s="17"/>
    </row>
    <row r="44" spans="1:20" x14ac:dyDescent="0.25">
      <c r="B44" s="40" t="s">
        <v>19</v>
      </c>
      <c r="C44" s="59"/>
      <c r="D44" s="59"/>
      <c r="E44" s="60"/>
      <c r="F44" s="47" t="s">
        <v>31</v>
      </c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</row>
    <row r="45" spans="1:20" x14ac:dyDescent="0.25">
      <c r="B45" s="55" t="s">
        <v>7</v>
      </c>
      <c r="C45" s="55"/>
      <c r="D45" s="55"/>
      <c r="E45" s="55"/>
      <c r="F45" s="47" t="s">
        <v>34</v>
      </c>
      <c r="G45" s="48"/>
      <c r="H45" s="48"/>
      <c r="I45" s="48"/>
      <c r="J45" s="48"/>
      <c r="K45" s="48"/>
      <c r="L45" s="48"/>
      <c r="M45" s="48"/>
      <c r="N45" s="48"/>
      <c r="O45" s="48"/>
      <c r="P45" s="48"/>
      <c r="Q45" s="48"/>
    </row>
    <row r="46" spans="1:20" x14ac:dyDescent="0.25">
      <c r="B46" s="55" t="s">
        <v>8</v>
      </c>
      <c r="C46" s="55"/>
      <c r="D46" s="55"/>
      <c r="E46" s="55"/>
      <c r="F46" s="47" t="s">
        <v>32</v>
      </c>
      <c r="G46" s="48"/>
      <c r="H46" s="48"/>
      <c r="I46" s="48"/>
      <c r="J46" s="48"/>
      <c r="K46" s="48"/>
      <c r="L46" s="48"/>
      <c r="M46" s="48"/>
      <c r="N46" s="48"/>
      <c r="O46" s="48"/>
      <c r="P46" s="48"/>
      <c r="Q46" s="48"/>
    </row>
    <row r="47" spans="1:20" x14ac:dyDescent="0.25">
      <c r="B47" s="18"/>
      <c r="C47" s="18"/>
      <c r="D47" s="18"/>
      <c r="E47" s="18"/>
      <c r="F47" s="18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</row>
    <row r="48" spans="1:20" x14ac:dyDescent="0.25">
      <c r="A48" s="20"/>
      <c r="B48" s="21"/>
      <c r="C48" s="21"/>
      <c r="D48" s="21"/>
      <c r="E48" s="21"/>
      <c r="F48" s="21"/>
      <c r="G48" s="21"/>
      <c r="H48" s="21"/>
      <c r="I48" s="21"/>
      <c r="J48" s="21"/>
      <c r="K48" s="21"/>
    </row>
    <row r="49" spans="1:11" x14ac:dyDescent="0.25">
      <c r="A49" s="22"/>
      <c r="B49" s="21"/>
      <c r="C49" s="21"/>
      <c r="D49" s="21"/>
      <c r="E49" s="21"/>
      <c r="F49" s="21"/>
      <c r="G49" s="21"/>
      <c r="H49" s="21"/>
      <c r="I49" s="21"/>
      <c r="J49" s="21"/>
      <c r="K49" s="21"/>
    </row>
    <row r="51" spans="1:11" x14ac:dyDescent="0.25">
      <c r="B51" s="15"/>
    </row>
    <row r="52" spans="1:11" x14ac:dyDescent="0.25">
      <c r="B52" s="15"/>
    </row>
    <row r="53" spans="1:11" x14ac:dyDescent="0.25">
      <c r="B53" s="15"/>
    </row>
  </sheetData>
  <mergeCells count="27">
    <mergeCell ref="F44:Q44"/>
    <mergeCell ref="F45:Q45"/>
    <mergeCell ref="B45:E45"/>
    <mergeCell ref="B46:E46"/>
    <mergeCell ref="B2:Q2"/>
    <mergeCell ref="B42:E42"/>
    <mergeCell ref="B41:E41"/>
    <mergeCell ref="B40:Q40"/>
    <mergeCell ref="B8:B9"/>
    <mergeCell ref="B44:E44"/>
    <mergeCell ref="G8:G9"/>
    <mergeCell ref="H8:H9"/>
    <mergeCell ref="I8:M8"/>
    <mergeCell ref="Q8:Q9"/>
    <mergeCell ref="O8:O9"/>
    <mergeCell ref="F46:Q46"/>
    <mergeCell ref="F42:Q42"/>
    <mergeCell ref="B43:E43"/>
    <mergeCell ref="F43:Q43"/>
    <mergeCell ref="C8:C9"/>
    <mergeCell ref="F8:F9"/>
    <mergeCell ref="F41:Q41"/>
    <mergeCell ref="E8:E9"/>
    <mergeCell ref="B39:Q39"/>
    <mergeCell ref="D8:D9"/>
    <mergeCell ref="N8:N9"/>
    <mergeCell ref="P8:P9"/>
  </mergeCells>
  <pageMargins left="0.78740157480314965" right="0.39370078740157483" top="0.78740157480314965" bottom="0.39370078740157483" header="0.31496062992125984" footer="0.31496062992125984"/>
  <pageSetup paperSize="9" scale="63" orientation="landscape" r:id="rId1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5:N6"/>
  <sheetViews>
    <sheetView workbookViewId="0">
      <selection activeCell="A30013" sqref="A30013:Q30014"/>
    </sheetView>
  </sheetViews>
  <sheetFormatPr defaultRowHeight="15" x14ac:dyDescent="0.25"/>
  <sheetData>
    <row r="5" spans="1:14" x14ac:dyDescent="0.25">
      <c r="A5" s="1" t="s">
        <v>22</v>
      </c>
      <c r="B5" t="e">
        <f>XLR_ERRNAME</f>
        <v>#NAME?</v>
      </c>
    </row>
    <row r="6" spans="1:14" x14ac:dyDescent="0.25">
      <c r="A6" t="s">
        <v>23</v>
      </c>
      <c r="B6">
        <v>10658</v>
      </c>
      <c r="C6" s="2" t="s">
        <v>24</v>
      </c>
      <c r="D6">
        <v>6283</v>
      </c>
      <c r="E6" s="2" t="s">
        <v>25</v>
      </c>
      <c r="F6" s="2" t="s">
        <v>26</v>
      </c>
      <c r="G6" s="2" t="s">
        <v>27</v>
      </c>
      <c r="H6" s="2" t="s">
        <v>27</v>
      </c>
      <c r="I6" s="2" t="s">
        <v>27</v>
      </c>
      <c r="J6" s="2" t="s">
        <v>25</v>
      </c>
      <c r="K6" s="2" t="s">
        <v>28</v>
      </c>
      <c r="L6" s="2" t="s">
        <v>29</v>
      </c>
      <c r="M6" s="2" t="s">
        <v>27</v>
      </c>
      <c r="N6" s="2" t="s">
        <v>27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2016</vt:lpstr>
      <vt:lpstr>Query1</vt:lpstr>
    </vt:vector>
  </TitlesOfParts>
  <Company>RSC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Алмаев Дмитрий Радикович</dc:creator>
  <cp:lastModifiedBy>Фаррахова Эльвера Римовна</cp:lastModifiedBy>
  <cp:lastPrinted>2016-11-09T09:15:18Z</cp:lastPrinted>
  <dcterms:created xsi:type="dcterms:W3CDTF">2013-12-19T08:11:42Z</dcterms:created>
  <dcterms:modified xsi:type="dcterms:W3CDTF">2016-11-09T09:27:22Z</dcterms:modified>
</cp:coreProperties>
</file>